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18" yWindow="65346" windowWidth="15949" windowHeight="11765" tabRatio="698" activeTab="5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Лист1" sheetId="7" r:id="rId7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<sst xmlns="http://schemas.openxmlformats.org/spreadsheetml/2006/main" count="624" uniqueCount="62">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</sst>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22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68806.50000000003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1800.5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102865.69999999998</v>
      </c>
      <c r="AG9" s="69">
        <f>AG10+AG15+AG24+AG33+AG47+AG52+AG54+AG61+AG62+AG71+AG72+AG76+AG88+AG81+AG83+AG82+AG69+AG89+AG91+AG90+AG70+AG40+AG92</f>
        <v>20376.20000000001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-81.5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26068.3</v>
      </c>
      <c r="AG24" s="71">
        <f t="shared" si="3"/>
        <v>7348.700000000001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-81.5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26068.3</v>
      </c>
      <c r="AG32" s="71">
        <f>AG24</f>
        <v>7348.700000000001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1800.5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102865.69999999998</v>
      </c>
      <c r="AG94" s="84">
        <f>AG10+AG15+AG24+AG33+AG47+AG52+AG54+AG61+AG62+AG69+AG71+AG72+AG76+AG81+AG82+AG83+AG88+AG89+AG90+AG91+AG70+AG40+AG92</f>
        <v>20376.20000000001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1800.5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35475.49999999997</v>
      </c>
      <c r="AG100" s="85">
        <f>AG94-AG95-AG96-AG97-AG98-AG99</f>
        <v>12228.400000000027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20376.20000000001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85483.36021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7348.700000000001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24512.299999999996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2681.4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12197.400000000001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24512.299999999996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20376.20000000001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85483.36021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12228.400000000012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43095.90356999999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47509.700000000004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6923.19999999999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6923.19999999999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47509.700000000004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20172.399999999976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99" sqref="AO9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44676.30000000002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99563.7</v>
      </c>
      <c r="AH9" s="41"/>
      <c r="AI9" s="41"/>
    </row>
    <row r="10" spans="1:33" ht="15">
      <c r="A10" s="4" t="s">
        <v>4</v>
      </c>
      <c r="B10" s="72">
        <f>18540+46.7+65.8</f>
        <v>18652.5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5135.5999999999985</v>
      </c>
    </row>
    <row r="11" spans="1:33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72">
        <f>AG10-AG11-AG12-AG13</f>
        <v>961.499999999995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6923.2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2437.1+638.7</f>
        <v>3075.8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2936.5+6666.4</f>
        <v>9602.9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35823.2</v>
      </c>
      <c r="AG24" s="72">
        <f t="shared" si="3"/>
        <v>10164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39064</v>
      </c>
      <c r="C32" s="109">
        <f aca="true" t="shared" si="5" ref="C32:AD32">C24-C26-C27-C28-C29-C30-C31</f>
        <v>6923.2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72">
        <f>AG24</f>
        <v>10164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72">
        <f aca="true" t="shared" si="14" ref="AG61:AG67">B61+C61-AF61</f>
        <v>661.6</v>
      </c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44676.30000000002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99563.7</v>
      </c>
    </row>
    <row r="95" spans="1:33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3.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17339.00000000001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75421.30000000002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4" sqref="U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133988.67000000016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174201.8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1906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41328.40000000001</v>
      </c>
      <c r="T9" s="68">
        <f t="shared" si="0"/>
        <v>13693.400000000001</v>
      </c>
      <c r="U9" s="68">
        <f t="shared" si="0"/>
        <v>5063.6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169656.8</v>
      </c>
      <c r="AG9" s="69">
        <f>AG10+AG15+AG24+AG33+AG47+AG52+AG54+AG61+AG62+AG71+AG72+AG76+AG88+AG81+AG83+AG82+AG69+AG89+AG91+AG90+AG70+AG40+AG92</f>
        <v>104027.60000000002</v>
      </c>
      <c r="AH9" s="41"/>
      <c r="AI9" s="41"/>
    </row>
    <row r="10" spans="1:33" ht="1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6589.199999999997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1108.299999999992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9827.799999999996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104.30000000000001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26.00000000000007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8.9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1382.7000000000003</v>
      </c>
      <c r="AG47" s="72">
        <f>B47+C47-AF47</f>
        <v>899.9000000000001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8.9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127.70000000000006</v>
      </c>
      <c r="AG51" s="72">
        <f>AG47-AG49-AG48</f>
        <v>326.40000000000003</v>
      </c>
    </row>
    <row r="52" spans="1:33" ht="15" customHeight="1">
      <c r="A52" s="4" t="s">
        <v>0</v>
      </c>
      <c r="B52" s="72">
        <f>5441.1-346.5-1000</f>
        <v>4094.6000000000004</v>
      </c>
      <c r="C52" s="109">
        <v>4800</v>
      </c>
      <c r="D52" s="67"/>
      <c r="E52" s="67"/>
      <c r="F52" s="67">
        <v>1271.9</v>
      </c>
      <c r="G52" s="67">
        <v>622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3462.2000000000003</v>
      </c>
      <c r="AG52" s="72">
        <f aca="true" t="shared" si="11" ref="AG52:AG59">B52+C52-AF52</f>
        <v>5432.4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741.9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657.7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2258.4</v>
      </c>
      <c r="AG71" s="130">
        <f t="shared" si="16"/>
        <v>56.999999999999545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2036.1999999999998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2502.5</v>
      </c>
      <c r="AG89" s="72">
        <f t="shared" si="16"/>
        <v>5237.2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174201.8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1906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41328.40000000001</v>
      </c>
      <c r="T94" s="83">
        <f t="shared" si="17"/>
        <v>13693.400000000001</v>
      </c>
      <c r="U94" s="83">
        <f t="shared" si="17"/>
        <v>5063.6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169656.8</v>
      </c>
      <c r="AG94" s="84">
        <f>AG10+AG15+AG24+AG33+AG47+AG52+AG54+AG61+AG62+AG69+AG71+AG72+AG76+AG81+AG82+AG83+AG88+AG89+AG90+AG91+AG70+AG40+AG92</f>
        <v>104027.60000000002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3.5">
      <c r="A100" s="1" t="s">
        <v>35</v>
      </c>
      <c r="B100" s="2">
        <f aca="true" t="shared" si="24" ref="B100:AD100">B94-B95-B96-B97-B98-B99</f>
        <v>84297.5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1687.3000000000002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12816.100000000013</v>
      </c>
      <c r="T100" s="85">
        <f t="shared" si="24"/>
        <v>1269.700000000001</v>
      </c>
      <c r="U100" s="85">
        <f t="shared" si="24"/>
        <v>2431.3000000000006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80383.8</v>
      </c>
      <c r="AG100" s="85">
        <f>AG94-AG95-AG96-AG97-AG98-AG99</f>
        <v>79253.90000000001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G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7" sqref="O9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61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46110.6</v>
      </c>
      <c r="AF7" s="54"/>
      <c r="AG7" s="40"/>
    </row>
    <row r="8" spans="1:55" ht="18" customHeight="1">
      <c r="A8" s="47" t="s">
        <v>30</v>
      </c>
      <c r="B8" s="33">
        <f>SUM(E8:AB8)</f>
        <v>54030.8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158327.57000000015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198485.71</v>
      </c>
      <c r="C9" s="104">
        <f aca="true" t="shared" si="0" ref="C9:AD9">C10+C15+C24+C33+C47+C52+C54+C61+C62+C71+C72+C88+C76+C81+C83+C82+C69+C89+C90+C91+C70+C40+C92</f>
        <v>103922.60000000003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67878.6</v>
      </c>
      <c r="AG9" s="69">
        <f>AG10+AG15+AG24+AG33+AG47+AG52+AG54+AG61+AG62+AG71+AG72+AG76+AG88+AG81+AG83+AG82+AG69+AG89+AG91+AG90+AG70+AG40+AG92</f>
        <v>234529.70999999996</v>
      </c>
      <c r="AH9" s="41"/>
      <c r="AI9" s="41"/>
    </row>
    <row r="10" spans="1:34" ht="15">
      <c r="A10" s="4" t="s">
        <v>4</v>
      </c>
      <c r="B10" s="72">
        <v>18071.2</v>
      </c>
      <c r="C10" s="72">
        <v>6589.199999999997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6128.7</v>
      </c>
      <c r="AG10" s="72">
        <f>B10+C10-AF10</f>
        <v>18531.699999999997</v>
      </c>
      <c r="AH10" s="133"/>
    </row>
    <row r="11" spans="1:34" ht="15">
      <c r="A11" s="3" t="s">
        <v>5</v>
      </c>
      <c r="B11" s="72">
        <v>17270.02</v>
      </c>
      <c r="C11" s="72">
        <v>5060.400000000005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5735.4</v>
      </c>
      <c r="AG11" s="72">
        <f>B11+C11-AF11</f>
        <v>16595.020000000004</v>
      </c>
      <c r="AH11" s="133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47.1</v>
      </c>
      <c r="AG12" s="72">
        <f>B12+C12-AF12</f>
        <v>472.1999999999998</v>
      </c>
      <c r="AH12" s="133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33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1108.299999999992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346.2</v>
      </c>
      <c r="AG14" s="72">
        <f>AG10-AG11-AG12-AG13</f>
        <v>1464.4799999999932</v>
      </c>
      <c r="AH14" s="133"/>
    </row>
    <row r="15" spans="1:35" ht="15" customHeight="1">
      <c r="A15" s="4" t="s">
        <v>6</v>
      </c>
      <c r="B15" s="72">
        <v>86876.4</v>
      </c>
      <c r="C15" s="72">
        <v>21765.60000000002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26227.6</v>
      </c>
      <c r="AG15" s="72">
        <f aca="true" t="shared" si="3" ref="AG15:AG31">B15+C15-AF15</f>
        <v>82414.40000000002</v>
      </c>
      <c r="AH15" s="133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9572.3</v>
      </c>
      <c r="AG16" s="115">
        <f t="shared" si="3"/>
        <v>27867.999999999996</v>
      </c>
      <c r="AH16" s="134"/>
    </row>
    <row r="17" spans="1:34" ht="15">
      <c r="A17" s="3" t="s">
        <v>5</v>
      </c>
      <c r="B17" s="72">
        <v>76467.95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22431.1</v>
      </c>
      <c r="AG17" s="72">
        <f t="shared" si="3"/>
        <v>57242.94999999999</v>
      </c>
      <c r="AH17" s="135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4.1</v>
      </c>
      <c r="AG18" s="72">
        <f t="shared" si="3"/>
        <v>17.1</v>
      </c>
      <c r="AH18" s="133"/>
    </row>
    <row r="19" spans="1:34" ht="15">
      <c r="A19" s="3" t="s">
        <v>1</v>
      </c>
      <c r="B19" s="72">
        <f>5310-9.6</f>
        <v>5300.4</v>
      </c>
      <c r="C19" s="72">
        <v>6864.300000000001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896.5</v>
      </c>
      <c r="AG19" s="72">
        <f t="shared" si="3"/>
        <v>11268.2</v>
      </c>
      <c r="AH19" s="133"/>
    </row>
    <row r="20" spans="1:34" ht="15">
      <c r="A20" s="3" t="s">
        <v>2</v>
      </c>
      <c r="B20" s="72">
        <v>1728.8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2404.5</v>
      </c>
      <c r="AG20" s="72">
        <f t="shared" si="3"/>
        <v>4746.400000000001</v>
      </c>
      <c r="AH20" s="133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42.2</v>
      </c>
      <c r="AG21" s="72">
        <f t="shared" si="3"/>
        <v>1267.8</v>
      </c>
      <c r="AH21" s="133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2159.5499999999975</v>
      </c>
      <c r="C23" s="72">
        <f t="shared" si="4"/>
        <v>6161.6000000000195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449.2000000000003</v>
      </c>
      <c r="AG23" s="72">
        <f t="shared" si="3"/>
        <v>7871.950000000015</v>
      </c>
    </row>
    <row r="24" spans="1:35" ht="15" customHeight="1">
      <c r="A24" s="4" t="s">
        <v>7</v>
      </c>
      <c r="B24" s="72">
        <f>34265.4-1534.5</f>
        <v>32730.9</v>
      </c>
      <c r="C24" s="72">
        <v>9827.8</v>
      </c>
      <c r="D24" s="67"/>
      <c r="E24" s="67"/>
      <c r="F24" s="67">
        <f>75.3+504.8</f>
        <v>580.1</v>
      </c>
      <c r="G24" s="67">
        <v>29.3</v>
      </c>
      <c r="H24" s="67"/>
      <c r="I24" s="67">
        <v>0.6</v>
      </c>
      <c r="J24" s="72"/>
      <c r="K24" s="67">
        <f>441.9+11816.1</f>
        <v>12258</v>
      </c>
      <c r="L24" s="67">
        <f>2322.7+1.7</f>
        <v>2324.3999999999996</v>
      </c>
      <c r="M24" s="67">
        <f>7.7+19.7</f>
        <v>27.4</v>
      </c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15219.8</v>
      </c>
      <c r="AG24" s="72">
        <f t="shared" si="3"/>
        <v>27338.899999999998</v>
      </c>
      <c r="AI24" s="86"/>
    </row>
    <row r="25" spans="1:34" s="53" customFormat="1" ht="15" customHeight="1">
      <c r="A25" s="51" t="s">
        <v>39</v>
      </c>
      <c r="B25" s="76">
        <v>22002.9</v>
      </c>
      <c r="C25" s="76">
        <v>2081.8000000000065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12372.200000000003</v>
      </c>
      <c r="AG25" s="115">
        <f t="shared" si="3"/>
        <v>11712.500000000005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9827.8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15219.8</v>
      </c>
      <c r="AG32" s="72">
        <f>AG24</f>
        <v>27338.899999999998</v>
      </c>
    </row>
    <row r="33" spans="1:33" ht="15" customHeight="1">
      <c r="A33" s="4" t="s">
        <v>8</v>
      </c>
      <c r="B33" s="72">
        <v>319.5</v>
      </c>
      <c r="C33" s="72">
        <v>104.30000000000001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114.5</v>
      </c>
      <c r="AG33" s="72">
        <f aca="true" t="shared" si="6" ref="AG33:AG38">B33+C33-AF33</f>
        <v>309.3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80.7</v>
      </c>
      <c r="AG34" s="72">
        <f t="shared" si="6"/>
        <v>217.39999999999992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29.9</v>
      </c>
      <c r="AG36" s="72">
        <f t="shared" si="6"/>
        <v>44.09999999999997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25.700000000000024</v>
      </c>
      <c r="C39" s="72">
        <f t="shared" si="7"/>
        <v>26.00000000000007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3.8999999999999924</v>
      </c>
      <c r="AG39" s="72">
        <f>AG33-AG34-AG36-AG38-AG35-AG37</f>
        <v>47.80000000000012</v>
      </c>
    </row>
    <row r="40" spans="1:33" ht="15" customHeight="1">
      <c r="A40" s="4" t="s">
        <v>29</v>
      </c>
      <c r="B40" s="72">
        <v>1146.3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386.5</v>
      </c>
      <c r="AG40" s="72">
        <f aca="true" t="shared" si="8" ref="AG40:AG45">B40+C40-AF40</f>
        <v>1082.3999999999999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342.8</v>
      </c>
      <c r="AG41" s="72">
        <f t="shared" si="8"/>
        <v>827.3999999999999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11.2</v>
      </c>
      <c r="AG44" s="72">
        <f t="shared" si="8"/>
        <v>225.1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29.79999999999996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24.799999999999986</v>
      </c>
      <c r="AG46" s="72">
        <f>AG40-AG41-AG42-AG43-AG44-AG45</f>
        <v>15.699999999999989</v>
      </c>
    </row>
    <row r="47" spans="1:33" ht="17.25" customHeight="1">
      <c r="A47" s="4" t="s">
        <v>43</v>
      </c>
      <c r="B47" s="70">
        <v>1223.89</v>
      </c>
      <c r="C47" s="72">
        <v>899.9000000000001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521.4000000000001</v>
      </c>
      <c r="AG47" s="72">
        <f>B47+C47-AF47</f>
        <v>1602.3899999999999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31.2</v>
      </c>
      <c r="AG48" s="72">
        <f>B48+C48-AF48</f>
        <v>77.99999999999999</v>
      </c>
    </row>
    <row r="49" spans="1:33" ht="15">
      <c r="A49" s="3" t="s">
        <v>16</v>
      </c>
      <c r="B49" s="72">
        <v>990.37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374.1</v>
      </c>
      <c r="AG49" s="72">
        <f>B49+C49-AF49</f>
        <v>1116.9700000000003</v>
      </c>
    </row>
    <row r="50" spans="1:33" ht="28.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197.12</v>
      </c>
      <c r="C51" s="72">
        <f t="shared" si="10"/>
        <v>326.4000000000001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116.1</v>
      </c>
      <c r="AG51" s="72">
        <f>AG47-AG49-AG48</f>
        <v>407.4199999999996</v>
      </c>
    </row>
    <row r="52" spans="1:33" ht="15" customHeight="1">
      <c r="A52" s="4" t="s">
        <v>0</v>
      </c>
      <c r="B52" s="72">
        <f>4093.81-477.7</f>
        <v>3616.11</v>
      </c>
      <c r="C52" s="72">
        <v>5432.4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3370.5</v>
      </c>
      <c r="AG52" s="72">
        <f aca="true" t="shared" si="11" ref="AG52:AG59">B52+C52-AF52</f>
        <v>5678.01</v>
      </c>
    </row>
    <row r="53" spans="1:33" ht="15" customHeight="1">
      <c r="A53" s="3" t="s">
        <v>2</v>
      </c>
      <c r="B53" s="72">
        <v>911.5</v>
      </c>
      <c r="C53" s="72">
        <v>1205.6999999999998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1209.8000000000002</v>
      </c>
      <c r="AG53" s="72">
        <f t="shared" si="11"/>
        <v>907.3999999999996</v>
      </c>
    </row>
    <row r="54" spans="1:34" ht="15" customHeight="1">
      <c r="A54" s="4" t="s">
        <v>9</v>
      </c>
      <c r="B54" s="111">
        <v>1892.75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1314.1</v>
      </c>
      <c r="AG54" s="72">
        <f t="shared" si="11"/>
        <v>2437.0500000000006</v>
      </c>
      <c r="AH54" s="6"/>
    </row>
    <row r="55" spans="1:34" ht="15">
      <c r="A55" s="3" t="s">
        <v>5</v>
      </c>
      <c r="B55" s="72">
        <v>1127.4</v>
      </c>
      <c r="C55" s="72">
        <v>280.5999999999999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457.6</v>
      </c>
      <c r="AG55" s="72">
        <f t="shared" si="11"/>
        <v>950.4</v>
      </c>
      <c r="AH55" s="6"/>
    </row>
    <row r="56" spans="1:34" ht="15" customHeight="1">
      <c r="A56" s="3" t="s">
        <v>1</v>
      </c>
      <c r="B56" s="72">
        <v>0</v>
      </c>
      <c r="C56" s="72">
        <v>11.600000000000001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11.6</v>
      </c>
      <c r="AG56" s="72">
        <f t="shared" si="11"/>
        <v>0</v>
      </c>
      <c r="AH56" s="6"/>
    </row>
    <row r="57" spans="1:33" ht="15">
      <c r="A57" s="3" t="s">
        <v>2</v>
      </c>
      <c r="B57" s="70">
        <v>44.1</v>
      </c>
      <c r="C57" s="72">
        <v>422.6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376.09999999999997</v>
      </c>
      <c r="AG57" s="72">
        <f t="shared" si="11"/>
        <v>90.60000000000008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8.7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707.4499999999999</v>
      </c>
      <c r="C60" s="72">
        <f t="shared" si="12"/>
        <v>1143.6000000000008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463.6999999999999</v>
      </c>
      <c r="AG60" s="72">
        <f>AG54-AG55-AG57-AG59-AG56-AG58</f>
        <v>1387.3500000000004</v>
      </c>
    </row>
    <row r="61" spans="1:33" ht="15" customHeight="1">
      <c r="A61" s="4" t="s">
        <v>10</v>
      </c>
      <c r="B61" s="72">
        <v>116.2</v>
      </c>
      <c r="C61" s="72">
        <v>741.9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46.3</v>
      </c>
      <c r="AG61" s="72">
        <f aca="true" t="shared" si="14" ref="AG61:AG67">B61+C61-AF61</f>
        <v>811.8000000000001</v>
      </c>
    </row>
    <row r="62" spans="1:33" s="18" customFormat="1" ht="15" customHeight="1">
      <c r="A62" s="108" t="s">
        <v>11</v>
      </c>
      <c r="B62" s="72">
        <v>3502</v>
      </c>
      <c r="C62" s="72">
        <v>934.7999999999997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1065.5</v>
      </c>
      <c r="AG62" s="72">
        <f t="shared" si="14"/>
        <v>3371.2999999999993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650.1</v>
      </c>
      <c r="AG63" s="72">
        <f t="shared" si="14"/>
        <v>1598.1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v>25.900000000000006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33.6</v>
      </c>
      <c r="AG65" s="72">
        <f t="shared" si="14"/>
        <v>114.70000000000002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17.8</v>
      </c>
      <c r="AG66" s="72">
        <f t="shared" si="14"/>
        <v>141.39999999999998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">
      <c r="A68" s="3" t="s">
        <v>23</v>
      </c>
      <c r="B68" s="72">
        <f aca="true" t="shared" si="15" ref="B68:AD68">B62-B63-B66-B67-B65-B64</f>
        <v>1215.1999999999998</v>
      </c>
      <c r="C68" s="72">
        <f t="shared" si="15"/>
        <v>555.8999999999997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364</v>
      </c>
      <c r="AG68" s="72">
        <f>AG62-AG63-AG66-AG67-AG65-AG64</f>
        <v>1407.0999999999992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3350.3</v>
      </c>
      <c r="AG69" s="130">
        <f aca="true" t="shared" si="16" ref="AG69:AG92">B69+C69-AF69</f>
        <v>1609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56.999999999999545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956.9999999999995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</f>
        <v>992.0999999999999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293.3</v>
      </c>
      <c r="AG72" s="130">
        <f t="shared" si="16"/>
        <v>2734.9999999999995</v>
      </c>
      <c r="AH72" s="86">
        <f>AG72+AG69+AG76</f>
        <v>4927.860000000001</v>
      </c>
    </row>
    <row r="73" spans="1:33" ht="15" customHeight="1">
      <c r="A73" s="3" t="s">
        <v>5</v>
      </c>
      <c r="B73" s="72">
        <v>45.4</v>
      </c>
      <c r="C73" s="72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45.50000000000001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111.2</v>
      </c>
      <c r="AG74" s="130">
        <f t="shared" si="16"/>
        <v>387.7</v>
      </c>
    </row>
    <row r="75" spans="1:33" ht="15" customHeight="1">
      <c r="A75" s="3" t="s">
        <v>16</v>
      </c>
      <c r="B75" s="72">
        <v>21.6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50.8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57.5</v>
      </c>
      <c r="AG76" s="130">
        <f t="shared" si="16"/>
        <v>583.8600000000001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39.9</v>
      </c>
      <c r="AG77" s="130">
        <f t="shared" si="16"/>
        <v>80.29999999999995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0.7</v>
      </c>
      <c r="AG80" s="130">
        <f t="shared" si="16"/>
        <v>11.700000000000003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80"/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72"/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1606.8</v>
      </c>
      <c r="AG89" s="72">
        <f t="shared" si="16"/>
        <v>7797.599999999999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</f>
        <v>34443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7002.7</v>
      </c>
      <c r="AG92" s="72">
        <f t="shared" si="16"/>
        <v>74923.8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198485.71</v>
      </c>
      <c r="C94" s="132">
        <f t="shared" si="17"/>
        <v>103922.60000000003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67878.6</v>
      </c>
      <c r="AG94" s="84">
        <f>AG10+AG15+AG24+AG33+AG47+AG52+AG54+AG61+AG62+AG69+AG71+AG72+AG76+AG81+AG82+AG83+AG88+AG89+AG90+AG91+AG70+AG40+AG92</f>
        <v>234529.70999999996</v>
      </c>
    </row>
    <row r="95" spans="1:33" ht="15">
      <c r="A95" s="3" t="s">
        <v>5</v>
      </c>
      <c r="B95" s="22">
        <f>B11+B17+B26+B34+B55+B63+B73+B41+B77+B48</f>
        <v>98340.86999999998</v>
      </c>
      <c r="C95" s="109">
        <f aca="true" t="shared" si="18" ref="C95:AD95">C11+C17+C26+C34+C55+C63+C73+C41+C77+C48</f>
        <v>9063.000000000005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29768.8</v>
      </c>
      <c r="AG95" s="71">
        <f>B95+C95-AF95</f>
        <v>77635.06999999998</v>
      </c>
    </row>
    <row r="96" spans="1:33" ht="15">
      <c r="A96" s="3" t="s">
        <v>2</v>
      </c>
      <c r="B96" s="22">
        <f aca="true" t="shared" si="19" ref="B96:AD96">B12+B20+B29+B36+B57+B66+B44+B80+B74+B53</f>
        <v>3078.9</v>
      </c>
      <c r="C96" s="109">
        <f t="shared" si="19"/>
        <v>8156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4208.3</v>
      </c>
      <c r="AG96" s="71">
        <f>B96+C96-AF96</f>
        <v>7026.599999999999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4.1</v>
      </c>
      <c r="AG97" s="71">
        <f>B97+C97-AF97</f>
        <v>17.9</v>
      </c>
    </row>
    <row r="98" spans="1:33" ht="15">
      <c r="A98" s="3" t="s">
        <v>1</v>
      </c>
      <c r="B98" s="22">
        <f aca="true" t="shared" si="21" ref="B98:AD98">B19+B28+B65+B35+B43+B56+B79</f>
        <v>5432.4</v>
      </c>
      <c r="C98" s="109">
        <f t="shared" si="21"/>
        <v>6913.300000000001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949.4</v>
      </c>
      <c r="AG98" s="71">
        <f>B98+C98-AF98</f>
        <v>11396.300000000001</v>
      </c>
    </row>
    <row r="99" spans="1:33" ht="15">
      <c r="A99" s="3" t="s">
        <v>16</v>
      </c>
      <c r="B99" s="22">
        <f aca="true" t="shared" si="22" ref="B99:X99">B21+B30+B49+B37+B58+B13+B75+B67</f>
        <v>2355.4700000000003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421.40000000000003</v>
      </c>
      <c r="AG99" s="71">
        <f>B99+C99-AF99</f>
        <v>2554.27</v>
      </c>
    </row>
    <row r="100" spans="1:33" ht="13.5">
      <c r="A100" s="1" t="s">
        <v>35</v>
      </c>
      <c r="B100" s="2">
        <f aca="true" t="shared" si="24" ref="B100:AD100">B94-B95-B96-B97-B98-B99</f>
        <v>89278.07000000002</v>
      </c>
      <c r="C100" s="20">
        <f t="shared" si="24"/>
        <v>79148.10000000003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32526.6</v>
      </c>
      <c r="AG100" s="85">
        <f>AG94-AG95-AG96-AG97-AG98-AG99</f>
        <v>135899.57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2018-05-11T09:12:44Z</cp:lastPrinted>
  <dcterms:created xsi:type="dcterms:W3CDTF">2002-11-05T08:53:00Z</dcterms:created>
  <dcterms:modified xsi:type="dcterms:W3CDTF">2018-05-16T05:03:27Z</dcterms:modified>
  <cp:category/>
  <cp:version/>
  <cp:contentType/>
  <cp:contentStatus/>
</cp:coreProperties>
</file>